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oko\Desktop\"/>
    </mc:Choice>
  </mc:AlternateContent>
  <bookViews>
    <workbookView xWindow="0" yWindow="0" windowWidth="19368" windowHeight="8904"/>
  </bookViews>
  <sheets>
    <sheet name="Master Budget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4" i="1" l="1"/>
  <c r="E54" i="1"/>
  <c r="F54" i="1"/>
  <c r="G54" i="1"/>
  <c r="H54" i="1"/>
  <c r="C54" i="1"/>
  <c r="D44" i="1"/>
  <c r="D46" i="1" s="1"/>
  <c r="D47" i="1" s="1"/>
  <c r="D56" i="1" s="1"/>
  <c r="E44" i="1"/>
  <c r="E46" i="1" s="1"/>
  <c r="E47" i="1" s="1"/>
  <c r="E56" i="1" s="1"/>
  <c r="F44" i="1"/>
  <c r="F46" i="1" s="1"/>
  <c r="F47" i="1" s="1"/>
  <c r="F56" i="1" s="1"/>
  <c r="G44" i="1"/>
  <c r="G46" i="1" s="1"/>
  <c r="G47" i="1" s="1"/>
  <c r="H44" i="1"/>
  <c r="H46" i="1" s="1"/>
  <c r="H47" i="1" s="1"/>
  <c r="H56" i="1" s="1"/>
  <c r="C44" i="1"/>
  <c r="C46" i="1" s="1"/>
  <c r="C47" i="1" s="1"/>
  <c r="C56" i="1" s="1"/>
  <c r="D39" i="1"/>
  <c r="E39" i="1"/>
  <c r="F39" i="1"/>
  <c r="G39" i="1"/>
  <c r="H39" i="1"/>
  <c r="C39" i="1"/>
  <c r="G56" i="1" l="1"/>
  <c r="C5" i="1" l="1"/>
  <c r="D5" i="1"/>
  <c r="E5" i="1"/>
  <c r="F5" i="1"/>
  <c r="G5" i="1"/>
  <c r="H5" i="1"/>
  <c r="C9" i="1"/>
  <c r="C10" i="1" s="1"/>
  <c r="C12" i="1" s="1"/>
  <c r="C23" i="1" s="1"/>
  <c r="C25" i="1" s="1"/>
  <c r="C27" i="1" s="1"/>
  <c r="D9" i="1"/>
  <c r="D10" i="1" s="1"/>
  <c r="D12" i="1" s="1"/>
  <c r="D23" i="1" s="1"/>
  <c r="D25" i="1" s="1"/>
  <c r="E9" i="1"/>
  <c r="F9" i="1"/>
  <c r="G9" i="1"/>
  <c r="G10" i="1" s="1"/>
  <c r="G12" i="1" s="1"/>
  <c r="G23" i="1" s="1"/>
  <c r="G25" i="1" s="1"/>
  <c r="H9" i="1"/>
  <c r="H10" i="1" s="1"/>
  <c r="H12" i="1" s="1"/>
  <c r="H23" i="1" s="1"/>
  <c r="H25" i="1" s="1"/>
  <c r="E10" i="1"/>
  <c r="E12" i="1" s="1"/>
  <c r="E23" i="1" s="1"/>
  <c r="E25" i="1" s="1"/>
  <c r="F10" i="1"/>
  <c r="F12" i="1" s="1"/>
  <c r="F23" i="1" s="1"/>
  <c r="F25" i="1" s="1"/>
  <c r="C17" i="1" l="1"/>
  <c r="C15" i="1"/>
  <c r="G15" i="1"/>
  <c r="G17" i="1"/>
  <c r="F15" i="1"/>
  <c r="F17" i="1"/>
  <c r="H15" i="1"/>
  <c r="H17" i="1"/>
  <c r="D15" i="1"/>
  <c r="D17" i="1"/>
  <c r="E17" i="1"/>
  <c r="E15" i="1"/>
  <c r="C18" i="1" l="1"/>
  <c r="C20" i="1" s="1"/>
  <c r="F18" i="1"/>
  <c r="F20" i="1" s="1"/>
  <c r="H18" i="1"/>
  <c r="H20" i="1" s="1"/>
  <c r="D32" i="1"/>
  <c r="D31" i="1"/>
  <c r="D27" i="1"/>
  <c r="E27" i="1"/>
  <c r="E32" i="1"/>
  <c r="E31" i="1"/>
  <c r="C31" i="1"/>
  <c r="C32" i="1"/>
  <c r="D18" i="1"/>
  <c r="D20" i="1" s="1"/>
  <c r="F27" i="1"/>
  <c r="F32" i="1"/>
  <c r="F31" i="1"/>
  <c r="G31" i="1"/>
  <c r="G27" i="1"/>
  <c r="G32" i="1"/>
  <c r="E18" i="1"/>
  <c r="E20" i="1" s="1"/>
  <c r="G18" i="1"/>
  <c r="G20" i="1" s="1"/>
  <c r="H27" i="1"/>
  <c r="H31" i="1"/>
  <c r="H32" i="1"/>
  <c r="G33" i="1" l="1"/>
  <c r="G40" i="1" s="1"/>
  <c r="F33" i="1"/>
  <c r="F40" i="1" s="1"/>
  <c r="H33" i="1"/>
  <c r="H40" i="1" s="1"/>
  <c r="C33" i="1"/>
  <c r="C40" i="1" s="1"/>
  <c r="E33" i="1"/>
  <c r="E40" i="1" s="1"/>
  <c r="D33" i="1"/>
  <c r="D40" i="1" s="1"/>
</calcChain>
</file>

<file path=xl/sharedStrings.xml><?xml version="1.0" encoding="utf-8"?>
<sst xmlns="http://schemas.openxmlformats.org/spreadsheetml/2006/main" count="56" uniqueCount="51">
  <si>
    <t>Marketing Expenses</t>
  </si>
  <si>
    <t>Budgetd Indirect Materials</t>
  </si>
  <si>
    <t>Budgeted Indirect labour hours</t>
  </si>
  <si>
    <t>Manufacturing Overhead Budget</t>
  </si>
  <si>
    <t>Cost per hour</t>
  </si>
  <si>
    <t>Cost per unit</t>
  </si>
  <si>
    <t>Total required for the month</t>
  </si>
  <si>
    <t>Desired Ending Inventory</t>
  </si>
  <si>
    <t>Sales in Unit</t>
  </si>
  <si>
    <t>2023 Q2</t>
  </si>
  <si>
    <t>2023 Q1</t>
  </si>
  <si>
    <t>2022 Q4</t>
  </si>
  <si>
    <t>2022 Q3</t>
  </si>
  <si>
    <t>2022 Q2</t>
  </si>
  <si>
    <t>2022 Q1</t>
  </si>
  <si>
    <t>Master Budget</t>
  </si>
  <si>
    <t>Sale Budget</t>
  </si>
  <si>
    <t>Selling Price</t>
  </si>
  <si>
    <t>Total Revenue</t>
  </si>
  <si>
    <t>Production Budget</t>
  </si>
  <si>
    <t xml:space="preserve">Budgeted Sale Units </t>
  </si>
  <si>
    <t>Less: Beginning  inventory</t>
  </si>
  <si>
    <t>Required production Unit</t>
  </si>
  <si>
    <t>Direct Material Budget</t>
  </si>
  <si>
    <t>Direct Material Production</t>
  </si>
  <si>
    <t>Total units for Production</t>
  </si>
  <si>
    <t>Direct Material per unit</t>
  </si>
  <si>
    <t>30% of production required</t>
  </si>
  <si>
    <t>Required DM purchase</t>
  </si>
  <si>
    <t xml:space="preserve">Total Cost of Purchase </t>
  </si>
  <si>
    <t>Direct Labour</t>
  </si>
  <si>
    <t>Required Production Unit</t>
  </si>
  <si>
    <t>Direct Labour per Unit</t>
  </si>
  <si>
    <t>Total Required Direct Labour</t>
  </si>
  <si>
    <t>Total Direct Labor Cost</t>
  </si>
  <si>
    <t>Variable MOH</t>
  </si>
  <si>
    <t>Total</t>
  </si>
  <si>
    <t>Fixed MOH</t>
  </si>
  <si>
    <t>wages and salaries</t>
  </si>
  <si>
    <t>Utilities</t>
  </si>
  <si>
    <t>Insuarance</t>
  </si>
  <si>
    <t>depreciation</t>
  </si>
  <si>
    <t>Total MOH</t>
  </si>
  <si>
    <t xml:space="preserve">Operating Expense </t>
  </si>
  <si>
    <t>Sales in Units</t>
  </si>
  <si>
    <t>Variable Expenese</t>
  </si>
  <si>
    <t>sales commsions</t>
  </si>
  <si>
    <t>Total Variable</t>
  </si>
  <si>
    <t>Fixed Expenses</t>
  </si>
  <si>
    <t>Total Fixed</t>
  </si>
  <si>
    <t>Total S&amp;GA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</si>
</sst>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_(&quot;$&quot;* #,##0_);_(&quot;$&quot;* \(#,##0\);_(&quot;$&quot;* &quot;-&quot;??_);_(@_)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8">
    <xf numFmtId="0" fontId="0" fillId="0" borderId="0" xfId="0"/>
    <xf numFmtId="0" fontId="2" fillId="0" borderId="0" xfId="0" applyFont="1"/>
    <xf numFmtId="44" fontId="0" fillId="0" borderId="0" xfId="2" applyFont="1"/>
    <xf numFmtId="164" fontId="0" fillId="0" borderId="0" xfId="0" applyNumberFormat="1"/>
    <xf numFmtId="165" fontId="0" fillId="0" borderId="0" xfId="2" applyNumberFormat="1" applyFont="1"/>
    <xf numFmtId="164" fontId="2" fillId="0" borderId="0" xfId="0" applyNumberFormat="1" applyFont="1"/>
    <xf numFmtId="0" fontId="3" fillId="0" borderId="0" xfId="0" applyFont="1"/>
    <xf numFmtId="164" fontId="0" fillId="2" borderId="0" xfId="1" applyNumberFormat="1" applyFont="1" applyFill="1"/>
    <xf numFmtId="0" fontId="0" fillId="0" borderId="0" xfId="0" applyFont="1"/>
    <xf numFmtId="165" fontId="2" fillId="3" borderId="0" xfId="2" applyNumberFormat="1" applyFont="1" applyFill="1"/>
    <xf numFmtId="0" fontId="4" fillId="0" borderId="0" xfId="0" applyFont="1"/>
    <xf numFmtId="165" fontId="2" fillId="4" borderId="0" xfId="2" applyNumberFormat="1" applyFont="1" applyFill="1"/>
    <xf numFmtId="43" fontId="0" fillId="0" borderId="0" xfId="0" applyNumberFormat="1"/>
    <xf numFmtId="165" fontId="2" fillId="5" borderId="0" xfId="2" applyNumberFormat="1" applyFont="1" applyFill="1"/>
    <xf numFmtId="165" fontId="2" fillId="0" borderId="0" xfId="0" applyNumberFormat="1" applyFont="1"/>
    <xf numFmtId="165" fontId="2" fillId="0" borderId="0" xfId="2" applyNumberFormat="1" applyFont="1"/>
    <xf numFmtId="165" fontId="2" fillId="6" borderId="0" xfId="2" applyNumberFormat="1" applyFont="1" applyFill="1"/>
    <xf numFmtId="165" fontId="2" fillId="7" borderId="0" xfId="0" applyNumberFormat="1" applyFont="1" applyFill="1"/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7"/>
  <sheetViews>
    <sheetView tabSelected="1" workbookViewId="0">
      <selection activeCell="C56" sqref="C56:H56"/>
    </sheetView>
  </sheetViews>
  <sheetFormatPr defaultRowHeight="14.4" x14ac:dyDescent="0.3"/>
  <cols>
    <col min="1" max="1" width="8.88671875" style="1"/>
    <col min="2" max="2" width="32.6640625" customWidth="1"/>
    <col min="3" max="3" width="12.44140625" bestFit="1" customWidth="1"/>
    <col min="4" max="8" width="13.88671875" bestFit="1" customWidth="1"/>
    <col min="9" max="9" width="23.5546875" bestFit="1" customWidth="1"/>
  </cols>
  <sheetData>
    <row r="1" spans="1:9" s="1" customFormat="1" x14ac:dyDescent="0.3">
      <c r="B1" s="1" t="s">
        <v>15</v>
      </c>
    </row>
    <row r="2" spans="1:9" s="1" customFormat="1" ht="15.6" x14ac:dyDescent="0.3">
      <c r="A2" s="1">
        <v>1</v>
      </c>
      <c r="B2" s="6" t="s">
        <v>16</v>
      </c>
      <c r="C2" s="1" t="s">
        <v>14</v>
      </c>
      <c r="D2" s="1" t="s">
        <v>13</v>
      </c>
      <c r="E2" s="1" t="s">
        <v>12</v>
      </c>
      <c r="F2" s="1" t="s">
        <v>11</v>
      </c>
      <c r="G2" s="1" t="s">
        <v>10</v>
      </c>
      <c r="H2" s="1" t="s">
        <v>9</v>
      </c>
    </row>
    <row r="3" spans="1:9" x14ac:dyDescent="0.3">
      <c r="B3" t="s">
        <v>8</v>
      </c>
      <c r="C3" s="7">
        <v>35000</v>
      </c>
      <c r="D3" s="7">
        <v>32000</v>
      </c>
      <c r="E3" s="7">
        <v>45000</v>
      </c>
      <c r="F3" s="7">
        <v>50000</v>
      </c>
      <c r="G3" s="7">
        <v>55000</v>
      </c>
      <c r="H3" s="7">
        <v>60000</v>
      </c>
    </row>
    <row r="4" spans="1:9" x14ac:dyDescent="0.3">
      <c r="B4" t="s">
        <v>17</v>
      </c>
      <c r="C4">
        <v>125</v>
      </c>
      <c r="D4">
        <v>125</v>
      </c>
      <c r="E4">
        <v>125</v>
      </c>
      <c r="F4">
        <v>125</v>
      </c>
      <c r="G4">
        <v>125</v>
      </c>
      <c r="H4">
        <v>125</v>
      </c>
    </row>
    <row r="5" spans="1:9" x14ac:dyDescent="0.3">
      <c r="B5" s="8" t="s">
        <v>18</v>
      </c>
      <c r="C5" s="9">
        <f>C3*C4</f>
        <v>4375000</v>
      </c>
      <c r="D5" s="9">
        <f>D3*D4</f>
        <v>4000000</v>
      </c>
      <c r="E5" s="9">
        <f>E3*E4</f>
        <v>5625000</v>
      </c>
      <c r="F5" s="9">
        <f>F3*F4</f>
        <v>6250000</v>
      </c>
      <c r="G5" s="9">
        <f>G3*G4</f>
        <v>6875000</v>
      </c>
      <c r="H5" s="9">
        <f>H3*H4</f>
        <v>7500000</v>
      </c>
    </row>
    <row r="7" spans="1:9" x14ac:dyDescent="0.3">
      <c r="A7" s="1">
        <v>2</v>
      </c>
      <c r="B7" s="1" t="s">
        <v>19</v>
      </c>
    </row>
    <row r="8" spans="1:9" x14ac:dyDescent="0.3">
      <c r="B8" t="s">
        <v>20</v>
      </c>
      <c r="C8" s="7">
        <v>35000</v>
      </c>
      <c r="D8" s="7">
        <v>32000</v>
      </c>
      <c r="E8" s="7">
        <v>45000</v>
      </c>
      <c r="F8" s="7">
        <v>50000</v>
      </c>
      <c r="G8" s="7">
        <v>55000</v>
      </c>
      <c r="H8" s="7">
        <v>60000</v>
      </c>
    </row>
    <row r="9" spans="1:9" x14ac:dyDescent="0.3">
      <c r="B9" t="s">
        <v>7</v>
      </c>
      <c r="C9" s="3">
        <f>15%*D8</f>
        <v>4800</v>
      </c>
      <c r="D9" s="3">
        <f>15%*E8</f>
        <v>6750</v>
      </c>
      <c r="E9" s="3">
        <f>15%*F8</f>
        <v>7500</v>
      </c>
      <c r="F9" s="3">
        <f>15%*G8</f>
        <v>8250</v>
      </c>
      <c r="G9" s="3">
        <f>15%*H8</f>
        <v>9000</v>
      </c>
      <c r="H9" s="3">
        <f>15%*I8</f>
        <v>0</v>
      </c>
    </row>
    <row r="10" spans="1:9" x14ac:dyDescent="0.3">
      <c r="B10" s="1" t="s">
        <v>6</v>
      </c>
      <c r="C10" s="3">
        <f>C8+C9</f>
        <v>39800</v>
      </c>
      <c r="D10" s="3">
        <f>D8+D9</f>
        <v>38750</v>
      </c>
      <c r="E10" s="3">
        <f>E8+E9</f>
        <v>52500</v>
      </c>
      <c r="F10" s="3">
        <f>F8+F9</f>
        <v>58250</v>
      </c>
      <c r="G10" s="3">
        <f>G8+G9</f>
        <v>64000</v>
      </c>
      <c r="H10" s="3">
        <f>H8+H9</f>
        <v>60000</v>
      </c>
    </row>
    <row r="11" spans="1:9" x14ac:dyDescent="0.3">
      <c r="B11" t="s">
        <v>21</v>
      </c>
      <c r="C11">
        <v>0</v>
      </c>
      <c r="D11">
        <v>4800</v>
      </c>
      <c r="E11">
        <v>6750</v>
      </c>
      <c r="F11">
        <v>7500</v>
      </c>
      <c r="G11">
        <v>8250</v>
      </c>
      <c r="H11">
        <v>9000</v>
      </c>
    </row>
    <row r="12" spans="1:9" ht="15.6" x14ac:dyDescent="0.3">
      <c r="B12" s="6" t="s">
        <v>22</v>
      </c>
      <c r="C12" s="5">
        <f>C10-C11</f>
        <v>39800</v>
      </c>
      <c r="D12" s="5">
        <f>D10-D11</f>
        <v>33950</v>
      </c>
      <c r="E12" s="5">
        <f>E10-E11</f>
        <v>45750</v>
      </c>
      <c r="F12" s="5">
        <f>F10-F11</f>
        <v>50750</v>
      </c>
      <c r="G12" s="5">
        <f>G10-G11</f>
        <v>55750</v>
      </c>
      <c r="H12" s="5">
        <f>H10-H11</f>
        <v>51000</v>
      </c>
    </row>
    <row r="13" spans="1:9" ht="15.6" x14ac:dyDescent="0.3">
      <c r="B13" s="6"/>
      <c r="C13" s="5"/>
      <c r="D13" s="5"/>
      <c r="E13" s="5"/>
      <c r="F13" s="5"/>
      <c r="G13" s="5"/>
      <c r="H13" s="5"/>
    </row>
    <row r="14" spans="1:9" ht="15.6" x14ac:dyDescent="0.3">
      <c r="A14" s="1">
        <v>3</v>
      </c>
      <c r="B14" s="6" t="s">
        <v>23</v>
      </c>
    </row>
    <row r="15" spans="1:9" ht="15.6" x14ac:dyDescent="0.3">
      <c r="B15" s="10" t="s">
        <v>24</v>
      </c>
      <c r="C15" s="3">
        <f>C12*30%*3</f>
        <v>35820</v>
      </c>
      <c r="D15" s="3">
        <f t="shared" ref="D15:H15" si="0">D12*30%*3</f>
        <v>30555</v>
      </c>
      <c r="E15" s="3">
        <f t="shared" si="0"/>
        <v>41175</v>
      </c>
      <c r="F15" s="3">
        <f t="shared" si="0"/>
        <v>45675</v>
      </c>
      <c r="G15" s="3">
        <f t="shared" si="0"/>
        <v>50175</v>
      </c>
      <c r="H15" s="3">
        <f t="shared" si="0"/>
        <v>45900</v>
      </c>
      <c r="I15" t="s">
        <v>27</v>
      </c>
    </row>
    <row r="16" spans="1:9" x14ac:dyDescent="0.3">
      <c r="B16" t="s">
        <v>26</v>
      </c>
      <c r="C16" s="3">
        <v>3</v>
      </c>
      <c r="D16" s="3">
        <v>3</v>
      </c>
      <c r="E16" s="3">
        <v>3</v>
      </c>
      <c r="F16" s="3">
        <v>3</v>
      </c>
      <c r="G16" s="3">
        <v>3</v>
      </c>
      <c r="H16" s="3">
        <v>3</v>
      </c>
    </row>
    <row r="17" spans="1:8" x14ac:dyDescent="0.3">
      <c r="B17" t="s">
        <v>25</v>
      </c>
      <c r="C17" s="3">
        <f>C12*3</f>
        <v>119400</v>
      </c>
      <c r="D17" s="3">
        <f>D12*3</f>
        <v>101850</v>
      </c>
      <c r="E17" s="3">
        <f>E12*3</f>
        <v>137250</v>
      </c>
      <c r="F17" s="3">
        <f>F12*3</f>
        <v>152250</v>
      </c>
      <c r="G17" s="3">
        <f>G12*3</f>
        <v>167250</v>
      </c>
      <c r="H17" s="3">
        <f>H12*3</f>
        <v>153000</v>
      </c>
    </row>
    <row r="18" spans="1:8" s="1" customFormat="1" x14ac:dyDescent="0.3">
      <c r="B18" t="s">
        <v>28</v>
      </c>
      <c r="C18" s="5">
        <f>C15+C17</f>
        <v>155220</v>
      </c>
      <c r="D18" s="5">
        <f>D15+D17</f>
        <v>132405</v>
      </c>
      <c r="E18" s="5">
        <f>E15+E17</f>
        <v>178425</v>
      </c>
      <c r="F18" s="5">
        <f>F15+F17</f>
        <v>197925</v>
      </c>
      <c r="G18" s="5">
        <f>G15+G17</f>
        <v>217425</v>
      </c>
      <c r="H18" s="5">
        <f>H15+H17</f>
        <v>198900</v>
      </c>
    </row>
    <row r="19" spans="1:8" x14ac:dyDescent="0.3">
      <c r="B19" t="s">
        <v>5</v>
      </c>
      <c r="C19">
        <v>14</v>
      </c>
      <c r="D19">
        <v>14</v>
      </c>
      <c r="E19">
        <v>14</v>
      </c>
      <c r="F19">
        <v>14</v>
      </c>
      <c r="G19">
        <v>14</v>
      </c>
      <c r="H19">
        <v>14</v>
      </c>
    </row>
    <row r="20" spans="1:8" ht="15.6" x14ac:dyDescent="0.3">
      <c r="B20" s="6" t="s">
        <v>29</v>
      </c>
      <c r="C20" s="11">
        <f>C18*C19</f>
        <v>2173080</v>
      </c>
      <c r="D20" s="11">
        <f>D18*D19</f>
        <v>1853670</v>
      </c>
      <c r="E20" s="11">
        <f>E18*E19</f>
        <v>2497950</v>
      </c>
      <c r="F20" s="11">
        <f>F18*F19</f>
        <v>2770950</v>
      </c>
      <c r="G20" s="11">
        <f>G18*G19</f>
        <v>3043950</v>
      </c>
      <c r="H20" s="11">
        <f>H18*H19</f>
        <v>2784600</v>
      </c>
    </row>
    <row r="22" spans="1:8" ht="15.6" x14ac:dyDescent="0.3">
      <c r="A22" s="1">
        <v>4</v>
      </c>
      <c r="B22" s="6" t="s">
        <v>30</v>
      </c>
    </row>
    <row r="23" spans="1:8" x14ac:dyDescent="0.3">
      <c r="B23" s="8" t="s">
        <v>31</v>
      </c>
      <c r="C23" s="3">
        <f>C12</f>
        <v>39800</v>
      </c>
      <c r="D23" s="3">
        <f t="shared" ref="D23:H23" si="1">D12</f>
        <v>33950</v>
      </c>
      <c r="E23" s="3">
        <f t="shared" si="1"/>
        <v>45750</v>
      </c>
      <c r="F23" s="3">
        <f t="shared" si="1"/>
        <v>50750</v>
      </c>
      <c r="G23" s="3">
        <f t="shared" si="1"/>
        <v>55750</v>
      </c>
      <c r="H23" s="3">
        <f t="shared" si="1"/>
        <v>51000</v>
      </c>
    </row>
    <row r="24" spans="1:8" x14ac:dyDescent="0.3">
      <c r="B24" t="s">
        <v>32</v>
      </c>
      <c r="C24" s="12">
        <v>0.12</v>
      </c>
      <c r="D24" s="12">
        <v>0.12</v>
      </c>
      <c r="E24" s="12">
        <v>0.12</v>
      </c>
      <c r="F24" s="12">
        <v>0.12</v>
      </c>
      <c r="G24" s="12">
        <v>0.12</v>
      </c>
      <c r="H24" s="12">
        <v>0.12</v>
      </c>
    </row>
    <row r="25" spans="1:8" x14ac:dyDescent="0.3">
      <c r="B25" t="s">
        <v>33</v>
      </c>
      <c r="C25" s="3">
        <f>C23*C24</f>
        <v>4776</v>
      </c>
      <c r="D25" s="3">
        <f t="shared" ref="D25:H25" si="2">D23*D24</f>
        <v>4074</v>
      </c>
      <c r="E25" s="3">
        <f t="shared" si="2"/>
        <v>5490</v>
      </c>
      <c r="F25" s="3">
        <f t="shared" si="2"/>
        <v>6090</v>
      </c>
      <c r="G25" s="3">
        <f t="shared" si="2"/>
        <v>6690</v>
      </c>
      <c r="H25" s="3">
        <f t="shared" si="2"/>
        <v>6120</v>
      </c>
    </row>
    <row r="26" spans="1:8" x14ac:dyDescent="0.3">
      <c r="B26" t="s">
        <v>4</v>
      </c>
      <c r="C26" s="3">
        <v>12</v>
      </c>
      <c r="D26" s="3">
        <v>12</v>
      </c>
      <c r="E26" s="3">
        <v>12</v>
      </c>
      <c r="F26" s="3">
        <v>12</v>
      </c>
      <c r="G26" s="3">
        <v>12</v>
      </c>
      <c r="H26" s="3">
        <v>12</v>
      </c>
    </row>
    <row r="27" spans="1:8" ht="15.6" x14ac:dyDescent="0.3">
      <c r="B27" s="6" t="s">
        <v>34</v>
      </c>
      <c r="C27" s="13">
        <f>C25*C26</f>
        <v>57312</v>
      </c>
      <c r="D27" s="13">
        <f>D25*D26</f>
        <v>48888</v>
      </c>
      <c r="E27" s="13">
        <f>E25*E26</f>
        <v>65880</v>
      </c>
      <c r="F27" s="13">
        <f>F25*F26</f>
        <v>73080</v>
      </c>
      <c r="G27" s="13">
        <f>G25*G26</f>
        <v>80280</v>
      </c>
      <c r="H27" s="13">
        <f>H25*H26</f>
        <v>73440</v>
      </c>
    </row>
    <row r="29" spans="1:8" x14ac:dyDescent="0.3">
      <c r="A29" s="1">
        <v>5</v>
      </c>
      <c r="B29" s="1" t="s">
        <v>3</v>
      </c>
    </row>
    <row r="30" spans="1:8" ht="15.6" x14ac:dyDescent="0.3">
      <c r="B30" s="6" t="s">
        <v>35</v>
      </c>
    </row>
    <row r="31" spans="1:8" x14ac:dyDescent="0.3">
      <c r="B31" t="s">
        <v>2</v>
      </c>
      <c r="C31" s="4">
        <f>5*C25</f>
        <v>23880</v>
      </c>
      <c r="D31" s="4">
        <f>5*D25</f>
        <v>20370</v>
      </c>
      <c r="E31" s="4">
        <f>5*E25</f>
        <v>27450</v>
      </c>
      <c r="F31" s="4">
        <f>5*F25</f>
        <v>30450</v>
      </c>
      <c r="G31" s="4">
        <f>5*G25</f>
        <v>33450</v>
      </c>
      <c r="H31" s="4">
        <f>5*H25</f>
        <v>30600</v>
      </c>
    </row>
    <row r="32" spans="1:8" x14ac:dyDescent="0.3">
      <c r="B32" t="s">
        <v>1</v>
      </c>
      <c r="C32" s="4">
        <f>2*C25</f>
        <v>9552</v>
      </c>
      <c r="D32" s="4">
        <f>2*D25</f>
        <v>8148</v>
      </c>
      <c r="E32" s="4">
        <f>2*E25</f>
        <v>10980</v>
      </c>
      <c r="F32" s="4">
        <f>2*F25</f>
        <v>12180</v>
      </c>
      <c r="G32" s="4">
        <f>2*G25</f>
        <v>13380</v>
      </c>
      <c r="H32" s="4">
        <f>2*H25</f>
        <v>12240</v>
      </c>
    </row>
    <row r="33" spans="1:8" ht="15.6" x14ac:dyDescent="0.3">
      <c r="B33" s="6" t="s">
        <v>36</v>
      </c>
      <c r="C33" s="5">
        <f>SUM(C31:C32)</f>
        <v>33432</v>
      </c>
      <c r="D33" s="5">
        <f t="shared" ref="D33:H33" si="3">SUM(D31:D32)</f>
        <v>28518</v>
      </c>
      <c r="E33" s="5">
        <f t="shared" si="3"/>
        <v>38430</v>
      </c>
      <c r="F33" s="5">
        <f t="shared" si="3"/>
        <v>42630</v>
      </c>
      <c r="G33" s="5">
        <f t="shared" si="3"/>
        <v>46830</v>
      </c>
      <c r="H33" s="5">
        <f t="shared" si="3"/>
        <v>42840</v>
      </c>
    </row>
    <row r="34" spans="1:8" ht="15.6" x14ac:dyDescent="0.3">
      <c r="B34" s="6" t="s">
        <v>37</v>
      </c>
      <c r="C34" s="5"/>
      <c r="D34" s="5"/>
      <c r="E34" s="5"/>
      <c r="F34" s="5"/>
      <c r="G34" s="5"/>
      <c r="H34" s="5"/>
    </row>
    <row r="35" spans="1:8" x14ac:dyDescent="0.3">
      <c r="B35" t="s">
        <v>38</v>
      </c>
      <c r="C35" s="4">
        <v>6000</v>
      </c>
      <c r="D35" s="4">
        <v>6000</v>
      </c>
      <c r="E35" s="4">
        <v>6000</v>
      </c>
      <c r="F35" s="4">
        <v>6000</v>
      </c>
      <c r="G35" s="4">
        <v>6000</v>
      </c>
      <c r="H35" s="4">
        <v>6000</v>
      </c>
    </row>
    <row r="36" spans="1:8" x14ac:dyDescent="0.3">
      <c r="B36" t="s">
        <v>39</v>
      </c>
      <c r="C36" s="4">
        <v>6000</v>
      </c>
      <c r="D36" s="4">
        <v>6000</v>
      </c>
      <c r="E36" s="4">
        <v>6000</v>
      </c>
      <c r="F36" s="4">
        <v>6000</v>
      </c>
      <c r="G36" s="4">
        <v>6000</v>
      </c>
      <c r="H36" s="4">
        <v>6000</v>
      </c>
    </row>
    <row r="37" spans="1:8" x14ac:dyDescent="0.3">
      <c r="B37" t="s">
        <v>40</v>
      </c>
      <c r="C37" s="4">
        <v>7000</v>
      </c>
      <c r="D37" s="4">
        <v>7000</v>
      </c>
      <c r="E37" s="4">
        <v>7000</v>
      </c>
      <c r="F37" s="4">
        <v>7000</v>
      </c>
      <c r="G37" s="4">
        <v>7000</v>
      </c>
      <c r="H37" s="4">
        <v>7000</v>
      </c>
    </row>
    <row r="38" spans="1:8" x14ac:dyDescent="0.3">
      <c r="B38" t="s">
        <v>41</v>
      </c>
      <c r="C38" s="4">
        <v>7000</v>
      </c>
      <c r="D38" s="4">
        <v>7000</v>
      </c>
      <c r="E38" s="4">
        <v>7000</v>
      </c>
      <c r="F38" s="4">
        <v>7000</v>
      </c>
      <c r="G38" s="4">
        <v>7000</v>
      </c>
      <c r="H38" s="4">
        <v>7000</v>
      </c>
    </row>
    <row r="39" spans="1:8" s="1" customFormat="1" ht="15.6" x14ac:dyDescent="0.3">
      <c r="B39" s="6" t="s">
        <v>36</v>
      </c>
      <c r="C39" s="14">
        <f>SUM(C35:C38)</f>
        <v>26000</v>
      </c>
      <c r="D39" s="14">
        <f t="shared" ref="D39:H39" si="4">SUM(D35:D38)</f>
        <v>26000</v>
      </c>
      <c r="E39" s="14">
        <f t="shared" si="4"/>
        <v>26000</v>
      </c>
      <c r="F39" s="14">
        <f t="shared" si="4"/>
        <v>26000</v>
      </c>
      <c r="G39" s="14">
        <f t="shared" si="4"/>
        <v>26000</v>
      </c>
      <c r="H39" s="14">
        <f t="shared" si="4"/>
        <v>26000</v>
      </c>
    </row>
    <row r="40" spans="1:8" s="1" customFormat="1" ht="15.6" x14ac:dyDescent="0.3">
      <c r="B40" s="6" t="s">
        <v>42</v>
      </c>
      <c r="C40" s="17">
        <f>C33+C39</f>
        <v>59432</v>
      </c>
      <c r="D40" s="17">
        <f>D33+D39</f>
        <v>54518</v>
      </c>
      <c r="E40" s="17">
        <f t="shared" ref="E40:H40" si="5">E33+E39</f>
        <v>64430</v>
      </c>
      <c r="F40" s="17">
        <f t="shared" si="5"/>
        <v>68630</v>
      </c>
      <c r="G40" s="17">
        <f t="shared" si="5"/>
        <v>72830</v>
      </c>
      <c r="H40" s="17">
        <f t="shared" si="5"/>
        <v>68840</v>
      </c>
    </row>
    <row r="41" spans="1:8" s="1" customFormat="1" ht="15.6" x14ac:dyDescent="0.3">
      <c r="B41" s="6"/>
      <c r="C41" s="14"/>
      <c r="D41" s="14"/>
      <c r="E41" s="14"/>
      <c r="F41" s="14"/>
      <c r="G41" s="14"/>
      <c r="H41" s="14"/>
    </row>
    <row r="42" spans="1:8" ht="15.6" x14ac:dyDescent="0.3">
      <c r="A42" s="6">
        <v>6</v>
      </c>
      <c r="B42" s="6" t="s">
        <v>43</v>
      </c>
    </row>
    <row r="43" spans="1:8" ht="15.6" x14ac:dyDescent="0.3">
      <c r="A43" s="6"/>
      <c r="B43" s="6"/>
    </row>
    <row r="44" spans="1:8" ht="15.6" x14ac:dyDescent="0.3">
      <c r="A44" s="6"/>
      <c r="B44" s="6" t="s">
        <v>44</v>
      </c>
      <c r="C44" s="3">
        <f>C3</f>
        <v>35000</v>
      </c>
      <c r="D44" s="3">
        <f t="shared" ref="D44:H44" si="6">D3</f>
        <v>32000</v>
      </c>
      <c r="E44" s="3">
        <f t="shared" si="6"/>
        <v>45000</v>
      </c>
      <c r="F44" s="3">
        <f t="shared" si="6"/>
        <v>50000</v>
      </c>
      <c r="G44" s="3">
        <f t="shared" si="6"/>
        <v>55000</v>
      </c>
      <c r="H44" s="3">
        <f t="shared" si="6"/>
        <v>60000</v>
      </c>
    </row>
    <row r="45" spans="1:8" ht="15.6" x14ac:dyDescent="0.3">
      <c r="B45" s="6" t="s">
        <v>45</v>
      </c>
    </row>
    <row r="46" spans="1:8" x14ac:dyDescent="0.3">
      <c r="B46" t="s">
        <v>46</v>
      </c>
      <c r="C46" s="4">
        <f>C44*5</f>
        <v>175000</v>
      </c>
      <c r="D46" s="4">
        <f t="shared" ref="D46:H46" si="7">D44*5</f>
        <v>160000</v>
      </c>
      <c r="E46" s="4">
        <f t="shared" si="7"/>
        <v>225000</v>
      </c>
      <c r="F46" s="4">
        <f t="shared" si="7"/>
        <v>250000</v>
      </c>
      <c r="G46" s="4">
        <f t="shared" si="7"/>
        <v>275000</v>
      </c>
      <c r="H46" s="4">
        <f t="shared" si="7"/>
        <v>300000</v>
      </c>
    </row>
    <row r="47" spans="1:8" ht="15.6" x14ac:dyDescent="0.3">
      <c r="B47" s="6" t="s">
        <v>47</v>
      </c>
      <c r="C47" s="15">
        <f>C46</f>
        <v>175000</v>
      </c>
      <c r="D47" s="15">
        <f t="shared" ref="D47:H47" si="8">D46</f>
        <v>160000</v>
      </c>
      <c r="E47" s="15">
        <f t="shared" si="8"/>
        <v>225000</v>
      </c>
      <c r="F47" s="15">
        <f t="shared" si="8"/>
        <v>250000</v>
      </c>
      <c r="G47" s="15">
        <f t="shared" si="8"/>
        <v>275000</v>
      </c>
      <c r="H47" s="15">
        <f t="shared" si="8"/>
        <v>300000</v>
      </c>
    </row>
    <row r="48" spans="1:8" ht="15.6" x14ac:dyDescent="0.3">
      <c r="B48" s="6" t="s">
        <v>48</v>
      </c>
      <c r="C48" s="15"/>
      <c r="D48" s="15"/>
      <c r="E48" s="15"/>
      <c r="F48" s="15"/>
      <c r="G48" s="15"/>
      <c r="H48" s="15"/>
    </row>
    <row r="49" spans="2:8" x14ac:dyDescent="0.3">
      <c r="B49" t="s">
        <v>38</v>
      </c>
      <c r="C49" s="4">
        <v>60000</v>
      </c>
      <c r="D49" s="4">
        <v>60000</v>
      </c>
      <c r="E49" s="4">
        <v>60000</v>
      </c>
      <c r="F49" s="4">
        <v>60000</v>
      </c>
      <c r="G49" s="4">
        <v>60000</v>
      </c>
      <c r="H49" s="4">
        <v>60000</v>
      </c>
    </row>
    <row r="50" spans="2:8" x14ac:dyDescent="0.3">
      <c r="B50" t="s">
        <v>39</v>
      </c>
      <c r="C50" s="4">
        <v>18000</v>
      </c>
      <c r="D50" s="4">
        <v>18000</v>
      </c>
      <c r="E50" s="4">
        <v>18000</v>
      </c>
      <c r="F50" s="4">
        <v>18000</v>
      </c>
      <c r="G50" s="4">
        <v>18000</v>
      </c>
      <c r="H50" s="4">
        <v>18000</v>
      </c>
    </row>
    <row r="51" spans="2:8" x14ac:dyDescent="0.3">
      <c r="B51" t="s">
        <v>40</v>
      </c>
      <c r="C51" s="4">
        <v>3000</v>
      </c>
      <c r="D51" s="4">
        <v>3000</v>
      </c>
      <c r="E51" s="4">
        <v>3000</v>
      </c>
      <c r="F51" s="4">
        <v>3000</v>
      </c>
      <c r="G51" s="4">
        <v>3000</v>
      </c>
      <c r="H51" s="4">
        <v>3000</v>
      </c>
    </row>
    <row r="52" spans="2:8" x14ac:dyDescent="0.3">
      <c r="B52" t="s">
        <v>41</v>
      </c>
      <c r="C52" s="4">
        <v>5000</v>
      </c>
      <c r="D52" s="4">
        <v>5000</v>
      </c>
      <c r="E52" s="4">
        <v>5000</v>
      </c>
      <c r="F52" s="4">
        <v>5000</v>
      </c>
      <c r="G52" s="4">
        <v>5000</v>
      </c>
      <c r="H52" s="4">
        <v>5000</v>
      </c>
    </row>
    <row r="53" spans="2:8" x14ac:dyDescent="0.3">
      <c r="B53" t="s">
        <v>0</v>
      </c>
      <c r="C53" s="4">
        <v>35000</v>
      </c>
      <c r="D53" s="4">
        <v>20000</v>
      </c>
      <c r="E53" s="4">
        <v>25000</v>
      </c>
      <c r="F53" s="4">
        <v>35000</v>
      </c>
      <c r="G53" s="4">
        <v>35000</v>
      </c>
      <c r="H53" s="4">
        <v>25000</v>
      </c>
    </row>
    <row r="54" spans="2:8" s="1" customFormat="1" ht="15.6" x14ac:dyDescent="0.3">
      <c r="B54" s="6" t="s">
        <v>49</v>
      </c>
      <c r="C54" s="15">
        <f>SUM(C49:C53)</f>
        <v>121000</v>
      </c>
      <c r="D54" s="15">
        <f>SUM(D49:D53)</f>
        <v>106000</v>
      </c>
      <c r="E54" s="15">
        <f>SUM(E49:E53)</f>
        <v>111000</v>
      </c>
      <c r="F54" s="15">
        <f>SUM(F49:F53)</f>
        <v>121000</v>
      </c>
      <c r="G54" s="15">
        <f>SUM(G49:G53)</f>
        <v>121000</v>
      </c>
      <c r="H54" s="15">
        <f>SUM(H49:H53)</f>
        <v>111000</v>
      </c>
    </row>
    <row r="55" spans="2:8" x14ac:dyDescent="0.3">
      <c r="C55" s="4"/>
      <c r="D55" s="4"/>
      <c r="E55" s="4"/>
      <c r="F55" s="4"/>
      <c r="G55" s="4"/>
      <c r="H55" s="4"/>
    </row>
    <row r="56" spans="2:8" ht="15.6" x14ac:dyDescent="0.3">
      <c r="B56" s="6" t="s">
        <v>50</v>
      </c>
      <c r="C56" s="16">
        <f>C47+C54</f>
        <v>296000</v>
      </c>
      <c r="D56" s="16">
        <f>D47+D54</f>
        <v>266000</v>
      </c>
      <c r="E56" s="16">
        <f>E47+E54</f>
        <v>336000</v>
      </c>
      <c r="F56" s="16">
        <f>F47+F54</f>
        <v>371000</v>
      </c>
      <c r="G56" s="16">
        <f>G47+G54</f>
        <v>396000</v>
      </c>
      <c r="H56" s="16">
        <f>H47+H54</f>
        <v>411000</v>
      </c>
    </row>
    <row r="57" spans="2:8" x14ac:dyDescent="0.3">
      <c r="C57" s="2"/>
      <c r="D57" s="2"/>
      <c r="E57" s="2"/>
      <c r="F57" s="2"/>
      <c r="G57" s="2"/>
      <c r="H57" s="2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Master Budget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Soko</dc:creator>
  <cp:lastModifiedBy>Soko</cp:lastModifiedBy>
  <dcterms:created xsi:type="dcterms:W3CDTF">2021-09-06T15:50:46Z</dcterms:created>
  <dcterms:modified xsi:type="dcterms:W3CDTF">2021-09-13T06:30:35Z</dcterms:modified>
</cp:coreProperties>
</file>